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ss\Documents\"/>
    </mc:Choice>
  </mc:AlternateContent>
  <xr:revisionPtr revIDLastSave="0" documentId="8_{297F23C9-2FB8-214F-B5FF-8E5393C6E46E}" xr6:coauthVersionLast="47" xr6:coauthVersionMax="47" xr10:uidLastSave="{00000000-0000-0000-0000-000000000000}"/>
  <bookViews>
    <workbookView xWindow="0" yWindow="0" windowWidth="15360" windowHeight="7530" activeTab="4" xr2:uid="{00000000-000D-0000-FFFF-FFFF00000000}"/>
  </bookViews>
  <sheets>
    <sheet name="Sheet1" sheetId="1" r:id="rId1"/>
    <sheet name="Sheet2" sheetId="2" r:id="rId2"/>
    <sheet name="MAD" sheetId="3" r:id="rId3"/>
    <sheet name="MSE" sheetId="4" r:id="rId4"/>
    <sheet name="MAPE" sheetId="5" r:id="rId5"/>
  </sheets>
  <definedNames>
    <definedName name="solver_adj" localSheetId="2" hidden="1">MAD!$G$2:$G$3</definedName>
    <definedName name="solver_adj" localSheetId="4" hidden="1">MAPE!$G$2:$G$3</definedName>
    <definedName name="solver_adj" localSheetId="3" hidden="1">MSE!$G$2:$G$3</definedName>
    <definedName name="solver_adj" localSheetId="0" hidden="1">Sheet1!$I$7:$I$8</definedName>
    <definedName name="solver_cvg" localSheetId="2" hidden="1">0.0001</definedName>
    <definedName name="solver_cvg" localSheetId="4" hidden="1">0.0001</definedName>
    <definedName name="solver_cvg" localSheetId="3" hidden="1">0.0001</definedName>
    <definedName name="solver_cvg" localSheetId="0" hidden="1">0.0001</definedName>
    <definedName name="solver_drv" localSheetId="2" hidden="1">2</definedName>
    <definedName name="solver_drv" localSheetId="4" hidden="1">2</definedName>
    <definedName name="solver_drv" localSheetId="3" hidden="1">2</definedName>
    <definedName name="solver_drv" localSheetId="0" hidden="1">1</definedName>
    <definedName name="solver_eng" localSheetId="2" hidden="1">1</definedName>
    <definedName name="solver_eng" localSheetId="4" hidden="1">1</definedName>
    <definedName name="solver_eng" localSheetId="3" hidden="1">1</definedName>
    <definedName name="solver_eng" localSheetId="0" hidden="1">1</definedName>
    <definedName name="solver_est" localSheetId="2" hidden="1">1</definedName>
    <definedName name="solver_est" localSheetId="4" hidden="1">1</definedName>
    <definedName name="solver_est" localSheetId="3" hidden="1">1</definedName>
    <definedName name="solver_est" localSheetId="0" hidden="1">1</definedName>
    <definedName name="solver_itr" localSheetId="2" hidden="1">2147483647</definedName>
    <definedName name="solver_itr" localSheetId="4" hidden="1">2147483647</definedName>
    <definedName name="solver_itr" localSheetId="3" hidden="1">2147483647</definedName>
    <definedName name="solver_itr" localSheetId="0" hidden="1">2147483647</definedName>
    <definedName name="solver_lhs1" localSheetId="2" hidden="1">MAD!$G$2:$G$3</definedName>
    <definedName name="solver_lhs1" localSheetId="4" hidden="1">MAPE!$G$2:$G$3</definedName>
    <definedName name="solver_lhs1" localSheetId="3" hidden="1">MSE!$G$2:$G$3</definedName>
    <definedName name="solver_lhs1" localSheetId="0" hidden="1">Sheet1!$I$7:$I$8</definedName>
    <definedName name="solver_lhs2" localSheetId="2" hidden="1">MAD!$G$2:$G$3</definedName>
    <definedName name="solver_lhs2" localSheetId="4" hidden="1">MAPE!$G$2:$G$3</definedName>
    <definedName name="solver_lhs2" localSheetId="3" hidden="1">MSE!$G$2:$G$3</definedName>
    <definedName name="solver_lhs2" localSheetId="0" hidden="1">Sheet1!$I$7:$I$8</definedName>
    <definedName name="solver_mip" localSheetId="2" hidden="1">2147483647</definedName>
    <definedName name="solver_mip" localSheetId="4" hidden="1">2147483647</definedName>
    <definedName name="solver_mip" localSheetId="3" hidden="1">2147483647</definedName>
    <definedName name="solver_mip" localSheetId="0" hidden="1">2147483647</definedName>
    <definedName name="solver_mni" localSheetId="2" hidden="1">30</definedName>
    <definedName name="solver_mni" localSheetId="4" hidden="1">30</definedName>
    <definedName name="solver_mni" localSheetId="3" hidden="1">30</definedName>
    <definedName name="solver_mni" localSheetId="0" hidden="1">30</definedName>
    <definedName name="solver_mrt" localSheetId="2" hidden="1">0.075</definedName>
    <definedName name="solver_mrt" localSheetId="4" hidden="1">0.075</definedName>
    <definedName name="solver_mrt" localSheetId="3" hidden="1">0.075</definedName>
    <definedName name="solver_mrt" localSheetId="0" hidden="1">0.075</definedName>
    <definedName name="solver_msl" localSheetId="2" hidden="1">2</definedName>
    <definedName name="solver_msl" localSheetId="4" hidden="1">2</definedName>
    <definedName name="solver_msl" localSheetId="3" hidden="1">2</definedName>
    <definedName name="solver_msl" localSheetId="0" hidden="1">2</definedName>
    <definedName name="solver_neg" localSheetId="2" hidden="1">1</definedName>
    <definedName name="solver_neg" localSheetId="4" hidden="1">1</definedName>
    <definedName name="solver_neg" localSheetId="3" hidden="1">1</definedName>
    <definedName name="solver_neg" localSheetId="0" hidden="1">1</definedName>
    <definedName name="solver_nod" localSheetId="2" hidden="1">2147483647</definedName>
    <definedName name="solver_nod" localSheetId="4" hidden="1">2147483647</definedName>
    <definedName name="solver_nod" localSheetId="3" hidden="1">2147483647</definedName>
    <definedName name="solver_nod" localSheetId="0" hidden="1">2147483647</definedName>
    <definedName name="solver_num" localSheetId="2" hidden="1">2</definedName>
    <definedName name="solver_num" localSheetId="4" hidden="1">2</definedName>
    <definedName name="solver_num" localSheetId="3" hidden="1">2</definedName>
    <definedName name="solver_num" localSheetId="0" hidden="1">2</definedName>
    <definedName name="solver_nwt" localSheetId="2" hidden="1">1</definedName>
    <definedName name="solver_nwt" localSheetId="4" hidden="1">1</definedName>
    <definedName name="solver_nwt" localSheetId="3" hidden="1">1</definedName>
    <definedName name="solver_nwt" localSheetId="0" hidden="1">1</definedName>
    <definedName name="solver_opt" localSheetId="2" hidden="1">MAD!$G$13</definedName>
    <definedName name="solver_opt" localSheetId="4" hidden="1">MAPE!$I$13</definedName>
    <definedName name="solver_opt" localSheetId="3" hidden="1">MSE!$H$13</definedName>
    <definedName name="solver_opt" localSheetId="0" hidden="1">Sheet1!$G$14</definedName>
    <definedName name="solver_pre" localSheetId="2" hidden="1">0.000001</definedName>
    <definedName name="solver_pre" localSheetId="4" hidden="1">0.000001</definedName>
    <definedName name="solver_pre" localSheetId="3" hidden="1">0.000001</definedName>
    <definedName name="solver_pre" localSheetId="0" hidden="1">0.000001</definedName>
    <definedName name="solver_rbv" localSheetId="2" hidden="1">2</definedName>
    <definedName name="solver_rbv" localSheetId="4" hidden="1">2</definedName>
    <definedName name="solver_rbv" localSheetId="3" hidden="1">2</definedName>
    <definedName name="solver_rbv" localSheetId="0" hidden="1">1</definedName>
    <definedName name="solver_rel1" localSheetId="2" hidden="1">1</definedName>
    <definedName name="solver_rel1" localSheetId="4" hidden="1">1</definedName>
    <definedName name="solver_rel1" localSheetId="3" hidden="1">1</definedName>
    <definedName name="solver_rel1" localSheetId="0" hidden="1">1</definedName>
    <definedName name="solver_rel2" localSheetId="2" hidden="1">3</definedName>
    <definedName name="solver_rel2" localSheetId="4" hidden="1">3</definedName>
    <definedName name="solver_rel2" localSheetId="3" hidden="1">3</definedName>
    <definedName name="solver_rel2" localSheetId="0" hidden="1">3</definedName>
    <definedName name="solver_rhs1" localSheetId="2" hidden="1">1</definedName>
    <definedName name="solver_rhs1" localSheetId="4" hidden="1">1</definedName>
    <definedName name="solver_rhs1" localSheetId="3" hidden="1">1</definedName>
    <definedName name="solver_rhs1" localSheetId="0" hidden="1">1</definedName>
    <definedName name="solver_rhs2" localSheetId="2" hidden="1">0</definedName>
    <definedName name="solver_rhs2" localSheetId="4" hidden="1">0</definedName>
    <definedName name="solver_rhs2" localSheetId="3" hidden="1">0</definedName>
    <definedName name="solver_rhs2" localSheetId="0" hidden="1">0</definedName>
    <definedName name="solver_rlx" localSheetId="2" hidden="1">2</definedName>
    <definedName name="solver_rlx" localSheetId="4" hidden="1">2</definedName>
    <definedName name="solver_rlx" localSheetId="3" hidden="1">2</definedName>
    <definedName name="solver_rlx" localSheetId="0" hidden="1">2</definedName>
    <definedName name="solver_rsd" localSheetId="2" hidden="1">0</definedName>
    <definedName name="solver_rsd" localSheetId="4" hidden="1">0</definedName>
    <definedName name="solver_rsd" localSheetId="3" hidden="1">0</definedName>
    <definedName name="solver_rsd" localSheetId="0" hidden="1">0</definedName>
    <definedName name="solver_scl" localSheetId="2" hidden="1">2</definedName>
    <definedName name="solver_scl" localSheetId="4" hidden="1">2</definedName>
    <definedName name="solver_scl" localSheetId="3" hidden="1">2</definedName>
    <definedName name="solver_scl" localSheetId="0" hidden="1">1</definedName>
    <definedName name="solver_sho" localSheetId="2" hidden="1">2</definedName>
    <definedName name="solver_sho" localSheetId="4" hidden="1">2</definedName>
    <definedName name="solver_sho" localSheetId="3" hidden="1">2</definedName>
    <definedName name="solver_sho" localSheetId="0" hidden="1">2</definedName>
    <definedName name="solver_ssz" localSheetId="2" hidden="1">100</definedName>
    <definedName name="solver_ssz" localSheetId="4" hidden="1">100</definedName>
    <definedName name="solver_ssz" localSheetId="3" hidden="1">100</definedName>
    <definedName name="solver_ssz" localSheetId="0" hidden="1">100</definedName>
    <definedName name="solver_tim" localSheetId="2" hidden="1">2147483647</definedName>
    <definedName name="solver_tim" localSheetId="4" hidden="1">2147483647</definedName>
    <definedName name="solver_tim" localSheetId="3" hidden="1">2147483647</definedName>
    <definedName name="solver_tim" localSheetId="0" hidden="1">2147483647</definedName>
    <definedName name="solver_tol" localSheetId="2" hidden="1">0.01</definedName>
    <definedName name="solver_tol" localSheetId="4" hidden="1">0.01</definedName>
    <definedName name="solver_tol" localSheetId="3" hidden="1">0.01</definedName>
    <definedName name="solver_tol" localSheetId="0" hidden="1">0.01</definedName>
    <definedName name="solver_typ" localSheetId="2" hidden="1">2</definedName>
    <definedName name="solver_typ" localSheetId="4" hidden="1">2</definedName>
    <definedName name="solver_typ" localSheetId="3" hidden="1">2</definedName>
    <definedName name="solver_typ" localSheetId="0" hidden="1">2</definedName>
    <definedName name="solver_val" localSheetId="2" hidden="1">0</definedName>
    <definedName name="solver_val" localSheetId="4" hidden="1">0</definedName>
    <definedName name="solver_val" localSheetId="3" hidden="1">0</definedName>
    <definedName name="solver_val" localSheetId="0" hidden="1">0</definedName>
    <definedName name="solver_ver" localSheetId="2" hidden="1">3</definedName>
    <definedName name="solver_ver" localSheetId="4" hidden="1">3</definedName>
    <definedName name="solver_ver" localSheetId="3" hidden="1">3</definedName>
    <definedName name="solver_ver" localSheetId="0" hidden="1">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5" l="1"/>
  <c r="E6" i="5"/>
  <c r="E7" i="5"/>
  <c r="I6" i="4"/>
  <c r="E6" i="4"/>
  <c r="E7" i="4"/>
  <c r="I6" i="3"/>
  <c r="E6" i="3"/>
  <c r="F6" i="3"/>
  <c r="G6" i="3"/>
  <c r="H6" i="3"/>
  <c r="E7" i="3"/>
  <c r="F7" i="3"/>
  <c r="G7" i="3"/>
  <c r="D6" i="2"/>
  <c r="E6" i="2"/>
  <c r="F6" i="2"/>
  <c r="G6" i="2"/>
  <c r="G3" i="2"/>
  <c r="D7" i="2"/>
  <c r="E7" i="2"/>
  <c r="F7" i="2"/>
  <c r="G7" i="2"/>
  <c r="D8" i="2"/>
  <c r="E8" i="2"/>
  <c r="F8" i="2"/>
  <c r="G8" i="2"/>
  <c r="D9" i="2"/>
  <c r="E9" i="2"/>
  <c r="F9" i="2"/>
  <c r="G9" i="2"/>
  <c r="D10" i="2"/>
  <c r="E10" i="2"/>
  <c r="F10" i="2"/>
  <c r="G10" i="2"/>
  <c r="D11" i="2"/>
  <c r="E11" i="2"/>
  <c r="F11" i="2"/>
  <c r="G11" i="2"/>
  <c r="D12" i="2"/>
  <c r="E12" i="2"/>
  <c r="F12" i="2"/>
  <c r="G12" i="2"/>
  <c r="G13" i="2"/>
  <c r="F13" i="2"/>
  <c r="F10" i="1"/>
  <c r="F11" i="1"/>
  <c r="F12" i="1"/>
  <c r="F13" i="1"/>
  <c r="F9" i="1"/>
  <c r="G10" i="1"/>
  <c r="G11" i="1"/>
  <c r="G12" i="1"/>
  <c r="G13" i="1"/>
  <c r="G9" i="1"/>
  <c r="I9" i="1"/>
  <c r="C14" i="1"/>
  <c r="E11" i="1"/>
  <c r="E12" i="1"/>
  <c r="E13" i="1"/>
  <c r="E10" i="1"/>
  <c r="D13" i="1"/>
  <c r="D12" i="1"/>
  <c r="D11" i="1"/>
  <c r="D10" i="1"/>
  <c r="D9" i="1"/>
  <c r="E8" i="5"/>
  <c r="F7" i="5"/>
  <c r="G7" i="5"/>
  <c r="F6" i="5"/>
  <c r="G6" i="5"/>
  <c r="E8" i="4"/>
  <c r="F7" i="4"/>
  <c r="G7" i="4"/>
  <c r="F6" i="4"/>
  <c r="G6" i="4"/>
  <c r="H7" i="3"/>
  <c r="I7" i="3"/>
  <c r="E8" i="3"/>
  <c r="G14" i="1"/>
  <c r="H6" i="5"/>
  <c r="I7" i="5"/>
  <c r="H7" i="5"/>
  <c r="E9" i="5"/>
  <c r="F8" i="5"/>
  <c r="G8" i="5"/>
  <c r="I7" i="4"/>
  <c r="H7" i="4"/>
  <c r="H6" i="4"/>
  <c r="F8" i="4"/>
  <c r="G8" i="4"/>
  <c r="E9" i="4"/>
  <c r="E9" i="3"/>
  <c r="F8" i="3"/>
  <c r="G8" i="3"/>
  <c r="H8" i="5"/>
  <c r="I8" i="5"/>
  <c r="E10" i="5"/>
  <c r="F9" i="5"/>
  <c r="G9" i="5"/>
  <c r="H8" i="4"/>
  <c r="I8" i="4"/>
  <c r="F9" i="4"/>
  <c r="G9" i="4"/>
  <c r="E10" i="4"/>
  <c r="E10" i="3"/>
  <c r="F9" i="3"/>
  <c r="G9" i="3"/>
  <c r="I8" i="3"/>
  <c r="H8" i="3"/>
  <c r="H9" i="5"/>
  <c r="I9" i="5"/>
  <c r="E11" i="5"/>
  <c r="F10" i="5"/>
  <c r="G10" i="5"/>
  <c r="E11" i="4"/>
  <c r="F10" i="4"/>
  <c r="G10" i="4"/>
  <c r="I9" i="4"/>
  <c r="H9" i="4"/>
  <c r="I9" i="3"/>
  <c r="H9" i="3"/>
  <c r="E11" i="3"/>
  <c r="F10" i="3"/>
  <c r="G10" i="3"/>
  <c r="F11" i="5"/>
  <c r="G11" i="5"/>
  <c r="E12" i="5"/>
  <c r="F12" i="5"/>
  <c r="G12" i="5"/>
  <c r="I10" i="5"/>
  <c r="H10" i="5"/>
  <c r="I10" i="4"/>
  <c r="H10" i="4"/>
  <c r="E12" i="4"/>
  <c r="F12" i="4"/>
  <c r="G12" i="4"/>
  <c r="F11" i="4"/>
  <c r="G11" i="4"/>
  <c r="E12" i="3"/>
  <c r="F12" i="3"/>
  <c r="G12" i="3"/>
  <c r="F11" i="3"/>
  <c r="G11" i="3"/>
  <c r="H10" i="3"/>
  <c r="I10" i="3"/>
  <c r="G13" i="4"/>
  <c r="G13" i="3"/>
  <c r="I11" i="5"/>
  <c r="H11" i="5"/>
  <c r="G13" i="5"/>
  <c r="H12" i="5"/>
  <c r="I12" i="5"/>
  <c r="I11" i="4"/>
  <c r="H11" i="4"/>
  <c r="H12" i="4"/>
  <c r="I12" i="4"/>
  <c r="I11" i="3"/>
  <c r="H11" i="3"/>
  <c r="I12" i="3"/>
  <c r="H12" i="3"/>
  <c r="I13" i="5"/>
  <c r="I13" i="4"/>
  <c r="H13" i="3"/>
  <c r="H13" i="5"/>
  <c r="H13" i="4"/>
  <c r="I13" i="3"/>
  <c r="E14" i="1"/>
  <c r="D14" i="1"/>
</calcChain>
</file>

<file path=xl/sharedStrings.xml><?xml version="1.0" encoding="utf-8"?>
<sst xmlns="http://schemas.openxmlformats.org/spreadsheetml/2006/main" count="79" uniqueCount="29">
  <si>
    <t>Months</t>
  </si>
  <si>
    <t>Demand</t>
  </si>
  <si>
    <t>2-months Moving Average</t>
  </si>
  <si>
    <t>-</t>
  </si>
  <si>
    <t>3-month</t>
  </si>
  <si>
    <t>MSE</t>
  </si>
  <si>
    <t>Average</t>
  </si>
  <si>
    <t>2 months weighted Average</t>
  </si>
  <si>
    <t>w1</t>
  </si>
  <si>
    <t>w2</t>
  </si>
  <si>
    <t>sum</t>
  </si>
  <si>
    <t>Forecast</t>
  </si>
  <si>
    <t>α</t>
  </si>
  <si>
    <r>
      <t>1-</t>
    </r>
    <r>
      <rPr>
        <b/>
        <sz val="11"/>
        <color theme="1"/>
        <rFont val="Calibri"/>
        <family val="2"/>
      </rPr>
      <t>α</t>
    </r>
  </si>
  <si>
    <t>Error</t>
  </si>
  <si>
    <t>|Error|</t>
  </si>
  <si>
    <r>
      <t>|Error|</t>
    </r>
    <r>
      <rPr>
        <sz val="11"/>
        <color theme="1"/>
        <rFont val="Calibri"/>
        <family val="2"/>
      </rPr>
      <t>²</t>
    </r>
  </si>
  <si>
    <t>MAD</t>
  </si>
  <si>
    <t>At</t>
  </si>
  <si>
    <t>Ft</t>
  </si>
  <si>
    <t>AT</t>
  </si>
  <si>
    <t>a</t>
  </si>
  <si>
    <t>1-a</t>
  </si>
  <si>
    <t>At-Ft</t>
  </si>
  <si>
    <t>Absolute Error</t>
  </si>
  <si>
    <t>|ErroR|</t>
  </si>
  <si>
    <t>|Error|^2</t>
  </si>
  <si>
    <t>APE</t>
  </si>
  <si>
    <t>MAPE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</si>
</sst>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worksheet" Target="worksheets/sheet5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298903</xdr:colOff>
      <xdr:row>2</xdr:row>
      <xdr:rowOff>31750</xdr:rowOff>
    </xdr:from>
    <xdr:to>
      <xdr:col>10</xdr:col>
      <xdr:colOff>59873</xdr:colOff>
      <xdr:row>9</xdr:row>
      <xdr:rowOff>169026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EE3514-ABBB-4AC9-921A-9350B6C59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6103" y="412750"/>
          <a:ext cx="1589770" cy="14707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403461</xdr:colOff>
      <xdr:row>2</xdr:row>
      <xdr:rowOff>40820</xdr:rowOff>
    </xdr:from>
    <xdr:to>
      <xdr:col>12</xdr:col>
      <xdr:colOff>235860</xdr:colOff>
      <xdr:row>10</xdr:row>
      <xdr:rowOff>61231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F1BBE9-A9C8-4D18-A602-A867E4A48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14354" y="421820"/>
          <a:ext cx="1669363" cy="15444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403461</xdr:colOff>
      <xdr:row>2</xdr:row>
      <xdr:rowOff>40820</xdr:rowOff>
    </xdr:from>
    <xdr:to>
      <xdr:col>12</xdr:col>
      <xdr:colOff>235860</xdr:colOff>
      <xdr:row>10</xdr:row>
      <xdr:rowOff>61231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106B88-B2DF-431E-9C7E-221F7B6B8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9861" y="421820"/>
          <a:ext cx="1661199" cy="15444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403461</xdr:colOff>
      <xdr:row>2</xdr:row>
      <xdr:rowOff>40820</xdr:rowOff>
    </xdr:from>
    <xdr:to>
      <xdr:col>12</xdr:col>
      <xdr:colOff>235860</xdr:colOff>
      <xdr:row>10</xdr:row>
      <xdr:rowOff>61231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EB13B4-927D-4DCB-AFFE-17B110045B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9861" y="421820"/>
          <a:ext cx="1661199" cy="15444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J15"/>
  <sheetViews>
    <sheetView topLeftCell="A6" zoomScale="170" zoomScaleNormal="170" workbookViewId="0">
      <selection activeCell="A6" sqref="A6:B13"/>
    </sheetView>
  </sheetViews>
  <sheetFormatPr defaultRowHeight="15" x14ac:dyDescent="0.2"/>
  <cols>
    <col min="2" max="2" width="9.14453125" customWidth="1"/>
    <col min="3" max="3" width="9.14453125" hidden="1" customWidth="1"/>
    <col min="4" max="4" width="8.33984375" hidden="1" customWidth="1"/>
    <col min="5" max="5" width="0" hidden="1" customWidth="1"/>
    <col min="6" max="6" width="17.484375" hidden="1" customWidth="1"/>
    <col min="10" max="10" width="0" hidden="1" customWidth="1"/>
  </cols>
  <sheetData>
    <row r="6" spans="1:10" ht="54.75" x14ac:dyDescent="0.2">
      <c r="A6" s="1" t="s">
        <v>0</v>
      </c>
      <c r="B6" s="1" t="s">
        <v>1</v>
      </c>
      <c r="C6" s="1" t="s">
        <v>6</v>
      </c>
      <c r="D6" s="3" t="s">
        <v>2</v>
      </c>
      <c r="E6" t="s">
        <v>4</v>
      </c>
      <c r="F6" s="3" t="s">
        <v>7</v>
      </c>
      <c r="G6" s="3" t="s">
        <v>7</v>
      </c>
    </row>
    <row r="7" spans="1:10" x14ac:dyDescent="0.2">
      <c r="A7" s="1">
        <v>1</v>
      </c>
      <c r="B7" s="1">
        <v>48</v>
      </c>
      <c r="C7" s="1">
        <v>43.5</v>
      </c>
      <c r="D7" s="1" t="s">
        <v>3</v>
      </c>
      <c r="E7" t="s">
        <v>3</v>
      </c>
      <c r="H7" t="s">
        <v>8</v>
      </c>
      <c r="I7">
        <v>0.66611012722339558</v>
      </c>
      <c r="J7">
        <v>0.5</v>
      </c>
    </row>
    <row r="8" spans="1:10" x14ac:dyDescent="0.2">
      <c r="A8" s="1">
        <v>2</v>
      </c>
      <c r="B8" s="1">
        <v>44</v>
      </c>
      <c r="C8" s="1">
        <v>43.5</v>
      </c>
      <c r="D8" s="1" t="s">
        <v>3</v>
      </c>
      <c r="E8" t="s">
        <v>3</v>
      </c>
      <c r="H8" t="s">
        <v>9</v>
      </c>
      <c r="I8">
        <v>0.30441243142583063</v>
      </c>
      <c r="J8">
        <v>0.5</v>
      </c>
    </row>
    <row r="9" spans="1:10" x14ac:dyDescent="0.2">
      <c r="A9" s="1">
        <v>3</v>
      </c>
      <c r="B9" s="1">
        <v>40</v>
      </c>
      <c r="C9" s="1">
        <v>43.5</v>
      </c>
      <c r="D9" s="1">
        <f>AVERAGE(B7:B8)</f>
        <v>46</v>
      </c>
      <c r="E9" t="s">
        <v>3</v>
      </c>
      <c r="F9" s="1">
        <f>B7*$J$7+B8*$J$8</f>
        <v>46</v>
      </c>
      <c r="G9">
        <f>(B7*$I$7)+(B8*$I$8)</f>
        <v>45.367433089459539</v>
      </c>
      <c r="H9" t="s">
        <v>10</v>
      </c>
      <c r="I9">
        <f>1</f>
        <v>1</v>
      </c>
    </row>
    <row r="10" spans="1:10" x14ac:dyDescent="0.2">
      <c r="A10" s="1">
        <v>4</v>
      </c>
      <c r="B10" s="1">
        <v>50</v>
      </c>
      <c r="C10" s="1">
        <v>43.5</v>
      </c>
      <c r="D10" s="1">
        <f>AVERAGE(B8:B9)</f>
        <v>42</v>
      </c>
      <c r="E10">
        <f>AVERAGE(B7:B9)</f>
        <v>44</v>
      </c>
      <c r="F10" s="1">
        <f>B8*$J$7+B9*$J$8</f>
        <v>42</v>
      </c>
      <c r="G10">
        <f>(B8*$I$7)+(B9*$I$8)</f>
        <v>41.48534285486263</v>
      </c>
    </row>
    <row r="11" spans="1:10" x14ac:dyDescent="0.2">
      <c r="A11" s="1">
        <v>5</v>
      </c>
      <c r="B11" s="1">
        <v>37</v>
      </c>
      <c r="C11" s="1">
        <v>43.5</v>
      </c>
      <c r="D11" s="1">
        <f>AVERAGE(B9:B10)</f>
        <v>45</v>
      </c>
      <c r="E11">
        <f>AVERAGE(B8:B10)</f>
        <v>44.666666666666664</v>
      </c>
      <c r="F11" s="1">
        <f>B9*$J$7+B10*$J$8</f>
        <v>45</v>
      </c>
      <c r="G11">
        <f>(B9*$I$7)+(B10*$I$8)</f>
        <v>41.865026660227358</v>
      </c>
    </row>
    <row r="12" spans="1:10" x14ac:dyDescent="0.2">
      <c r="A12" s="1">
        <v>6</v>
      </c>
      <c r="B12" s="1">
        <v>42</v>
      </c>
      <c r="C12" s="1">
        <v>43.5</v>
      </c>
      <c r="D12" s="1">
        <f>AVERAGE(B10:B11)</f>
        <v>43.5</v>
      </c>
      <c r="E12">
        <f>AVERAGE(B9:B11)</f>
        <v>42.333333333333336</v>
      </c>
      <c r="F12" s="1">
        <f>B10*$J$7+B11*$J$8</f>
        <v>43.5</v>
      </c>
      <c r="G12">
        <f>(B10*$I$7)+(B11*$I$8)</f>
        <v>44.568766323925509</v>
      </c>
    </row>
    <row r="13" spans="1:10" x14ac:dyDescent="0.2">
      <c r="A13" s="1">
        <v>7</v>
      </c>
      <c r="B13" s="1">
        <v>43</v>
      </c>
      <c r="C13" s="1">
        <v>43.5</v>
      </c>
      <c r="D13" s="1">
        <f>AVERAGE(B11:B12)</f>
        <v>39.5</v>
      </c>
      <c r="E13">
        <f>AVERAGE(B10:B12)</f>
        <v>43</v>
      </c>
      <c r="F13" s="1">
        <f>B11*$J$7+B12*$J$8</f>
        <v>39.5</v>
      </c>
      <c r="G13">
        <f>(B11*$I$7)+(B12*$I$8)</f>
        <v>37.431396827150522</v>
      </c>
    </row>
    <row r="14" spans="1:10" x14ac:dyDescent="0.2">
      <c r="B14" s="2"/>
      <c r="C14" s="2">
        <f>SUMXMY2(B10:B13,C10:C13)/4</f>
        <v>21.75</v>
      </c>
      <c r="D14" s="4">
        <f>SUMXMY2(B10:B13,D10:D13)/COUNT(B10:B13)</f>
        <v>35.625</v>
      </c>
      <c r="E14" s="5">
        <f>SUMXMY2(B10:B13,E10:E13)/COUNT(E10:E13)</f>
        <v>23.722222222222214</v>
      </c>
      <c r="G14" s="5">
        <f>SUMXMY2(B9:B13,G9:G13)/COUNT(G9:G13)</f>
        <v>32.517022079478011</v>
      </c>
    </row>
    <row r="15" spans="1:10" x14ac:dyDescent="0.2">
      <c r="C15" t="s">
        <v>5</v>
      </c>
      <c r="D15" s="5" t="s">
        <v>5</v>
      </c>
      <c r="E15" s="5" t="s">
        <v>5</v>
      </c>
      <c r="G15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14"/>
  <sheetViews>
    <sheetView topLeftCell="A2" zoomScale="150" zoomScaleNormal="150" workbookViewId="0">
      <selection activeCell="B5" sqref="B5:C12"/>
    </sheetView>
  </sheetViews>
  <sheetFormatPr defaultRowHeight="15" x14ac:dyDescent="0.2"/>
  <sheetData>
    <row r="1" spans="2:7" x14ac:dyDescent="0.2">
      <c r="F1" s="8"/>
      <c r="G1" s="8"/>
    </row>
    <row r="2" spans="2:7" x14ac:dyDescent="0.2">
      <c r="F2" s="9" t="s">
        <v>12</v>
      </c>
      <c r="G2" s="10">
        <v>0.6</v>
      </c>
    </row>
    <row r="3" spans="2:7" x14ac:dyDescent="0.2">
      <c r="F3" s="10" t="s">
        <v>13</v>
      </c>
      <c r="G3" s="10">
        <f>1-G2</f>
        <v>0.4</v>
      </c>
    </row>
    <row r="4" spans="2:7" x14ac:dyDescent="0.2">
      <c r="C4" t="s">
        <v>18</v>
      </c>
      <c r="D4" t="s">
        <v>19</v>
      </c>
    </row>
    <row r="5" spans="2:7" x14ac:dyDescent="0.2">
      <c r="B5" s="6" t="s">
        <v>0</v>
      </c>
      <c r="C5" s="6" t="s">
        <v>1</v>
      </c>
      <c r="D5" s="7" t="s">
        <v>11</v>
      </c>
      <c r="E5" t="s">
        <v>14</v>
      </c>
      <c r="F5" t="s">
        <v>15</v>
      </c>
      <c r="G5" t="s">
        <v>16</v>
      </c>
    </row>
    <row r="6" spans="2:7" x14ac:dyDescent="0.2">
      <c r="B6" s="6">
        <v>1</v>
      </c>
      <c r="C6" s="6">
        <v>48</v>
      </c>
      <c r="D6" s="6">
        <f>C6</f>
        <v>48</v>
      </c>
      <c r="E6">
        <f t="shared" ref="E6:E12" si="0">C6-D6</f>
        <v>0</v>
      </c>
      <c r="F6">
        <f>ABS(E6)</f>
        <v>0</v>
      </c>
      <c r="G6">
        <f>F6^2</f>
        <v>0</v>
      </c>
    </row>
    <row r="7" spans="2:7" x14ac:dyDescent="0.2">
      <c r="B7" s="6">
        <v>2</v>
      </c>
      <c r="C7" s="6">
        <v>44</v>
      </c>
      <c r="D7" s="6">
        <f t="shared" ref="D7:D12" si="1">($G$2*C6)+($G$3*D6)</f>
        <v>48</v>
      </c>
      <c r="E7">
        <f t="shared" si="0"/>
        <v>-4</v>
      </c>
      <c r="F7">
        <f t="shared" ref="F7:F12" si="2">ABS(E7)</f>
        <v>4</v>
      </c>
      <c r="G7">
        <f t="shared" ref="G7:G12" si="3">F7^2</f>
        <v>16</v>
      </c>
    </row>
    <row r="8" spans="2:7" x14ac:dyDescent="0.2">
      <c r="B8" s="6">
        <v>3</v>
      </c>
      <c r="C8" s="6">
        <v>40</v>
      </c>
      <c r="D8" s="6">
        <f t="shared" si="1"/>
        <v>45.6</v>
      </c>
      <c r="E8">
        <f t="shared" si="0"/>
        <v>-5.6000000000000014</v>
      </c>
      <c r="F8">
        <f t="shared" si="2"/>
        <v>5.6000000000000014</v>
      </c>
      <c r="G8">
        <f t="shared" si="3"/>
        <v>31.360000000000017</v>
      </c>
    </row>
    <row r="9" spans="2:7" x14ac:dyDescent="0.2">
      <c r="B9" s="6">
        <v>4</v>
      </c>
      <c r="C9" s="6">
        <v>50</v>
      </c>
      <c r="D9" s="6">
        <f t="shared" si="1"/>
        <v>42.24</v>
      </c>
      <c r="E9">
        <f t="shared" si="0"/>
        <v>7.759999999999998</v>
      </c>
      <c r="F9">
        <f t="shared" si="2"/>
        <v>7.759999999999998</v>
      </c>
      <c r="G9">
        <f t="shared" si="3"/>
        <v>60.217599999999969</v>
      </c>
    </row>
    <row r="10" spans="2:7" x14ac:dyDescent="0.2">
      <c r="B10" s="6">
        <v>5</v>
      </c>
      <c r="C10" s="6">
        <v>37</v>
      </c>
      <c r="D10" s="6">
        <f t="shared" si="1"/>
        <v>46.896000000000001</v>
      </c>
      <c r="E10">
        <f t="shared" si="0"/>
        <v>-9.8960000000000008</v>
      </c>
      <c r="F10">
        <f t="shared" si="2"/>
        <v>9.8960000000000008</v>
      </c>
      <c r="G10">
        <f t="shared" si="3"/>
        <v>97.930816000000021</v>
      </c>
    </row>
    <row r="11" spans="2:7" x14ac:dyDescent="0.2">
      <c r="B11" s="6">
        <v>6</v>
      </c>
      <c r="C11" s="6">
        <v>42</v>
      </c>
      <c r="D11" s="6">
        <f t="shared" si="1"/>
        <v>40.958399999999997</v>
      </c>
      <c r="E11">
        <f t="shared" si="0"/>
        <v>1.0416000000000025</v>
      </c>
      <c r="F11">
        <f t="shared" si="2"/>
        <v>1.0416000000000025</v>
      </c>
      <c r="G11">
        <f t="shared" si="3"/>
        <v>1.0849305600000052</v>
      </c>
    </row>
    <row r="12" spans="2:7" x14ac:dyDescent="0.2">
      <c r="B12" s="6">
        <v>7</v>
      </c>
      <c r="C12" s="6">
        <v>43</v>
      </c>
      <c r="D12" s="6">
        <f t="shared" si="1"/>
        <v>41.583359999999999</v>
      </c>
      <c r="E12">
        <f t="shared" si="0"/>
        <v>1.416640000000001</v>
      </c>
      <c r="F12">
        <f t="shared" si="2"/>
        <v>1.416640000000001</v>
      </c>
      <c r="G12">
        <f t="shared" si="3"/>
        <v>2.0068688896000029</v>
      </c>
    </row>
    <row r="13" spans="2:7" x14ac:dyDescent="0.2">
      <c r="F13">
        <f>AVERAGE(F6:F12)</f>
        <v>4.244891428571429</v>
      </c>
      <c r="G13">
        <f>AVERAGE(G6:G12)</f>
        <v>29.800030778514291</v>
      </c>
    </row>
    <row r="14" spans="2:7" x14ac:dyDescent="0.2">
      <c r="F14" t="s">
        <v>17</v>
      </c>
      <c r="G14" t="s">
        <v>5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I14"/>
  <sheetViews>
    <sheetView topLeftCell="C1" zoomScale="140" zoomScaleNormal="140" workbookViewId="0">
      <selection activeCell="E7" sqref="E7:E12"/>
    </sheetView>
  </sheetViews>
  <sheetFormatPr defaultRowHeight="15" x14ac:dyDescent="0.2"/>
  <sheetData>
    <row r="2" spans="3:9" x14ac:dyDescent="0.2">
      <c r="F2" s="10" t="s">
        <v>21</v>
      </c>
      <c r="G2" s="10">
        <v>0</v>
      </c>
    </row>
    <row r="3" spans="3:9" x14ac:dyDescent="0.2">
      <c r="F3" s="10" t="s">
        <v>22</v>
      </c>
      <c r="G3" s="10">
        <v>0.97364760732543332</v>
      </c>
    </row>
    <row r="4" spans="3:9" x14ac:dyDescent="0.2">
      <c r="D4" t="s">
        <v>20</v>
      </c>
      <c r="E4" t="s">
        <v>19</v>
      </c>
      <c r="F4" t="s">
        <v>23</v>
      </c>
      <c r="G4" t="s">
        <v>24</v>
      </c>
    </row>
    <row r="5" spans="3:9" x14ac:dyDescent="0.2">
      <c r="C5" s="6" t="s">
        <v>0</v>
      </c>
      <c r="D5" s="6" t="s">
        <v>1</v>
      </c>
      <c r="E5" s="7" t="s">
        <v>11</v>
      </c>
      <c r="F5" s="7" t="s">
        <v>14</v>
      </c>
      <c r="G5" s="7" t="s">
        <v>25</v>
      </c>
      <c r="H5" s="7" t="s">
        <v>26</v>
      </c>
      <c r="I5" s="7" t="s">
        <v>27</v>
      </c>
    </row>
    <row r="6" spans="3:9" x14ac:dyDescent="0.2">
      <c r="C6" s="6">
        <v>1</v>
      </c>
      <c r="D6" s="6">
        <v>48</v>
      </c>
      <c r="E6" s="7">
        <f>D6</f>
        <v>48</v>
      </c>
      <c r="F6" s="7">
        <f>D6-E6</f>
        <v>0</v>
      </c>
      <c r="G6" s="7">
        <f>ABS(F6)</f>
        <v>0</v>
      </c>
      <c r="H6" s="7">
        <f>G6^2</f>
        <v>0</v>
      </c>
      <c r="I6" s="7">
        <f>0</f>
        <v>0</v>
      </c>
    </row>
    <row r="7" spans="3:9" x14ac:dyDescent="0.2">
      <c r="C7" s="6">
        <v>2</v>
      </c>
      <c r="D7" s="6">
        <v>44</v>
      </c>
      <c r="E7" s="7">
        <f t="shared" ref="E7:E12" si="0">($G$2*D6)+($G$3*E6)</f>
        <v>46.735085151620801</v>
      </c>
      <c r="F7" s="7">
        <f t="shared" ref="F7:F12" si="1">D7-E7</f>
        <v>-2.735085151620801</v>
      </c>
      <c r="G7" s="7">
        <f t="shared" ref="G7:G12" si="2">ABS(F7)</f>
        <v>2.735085151620801</v>
      </c>
      <c r="H7" s="7">
        <f t="shared" ref="H7:H12" si="3">G7^2</f>
        <v>7.4806907866165799</v>
      </c>
      <c r="I7" s="7">
        <f t="shared" ref="I7:I12" si="4">G7/D7*100</f>
        <v>6.2161026173200025</v>
      </c>
    </row>
    <row r="8" spans="3:9" x14ac:dyDescent="0.2">
      <c r="C8" s="6">
        <v>3</v>
      </c>
      <c r="D8" s="6">
        <v>40</v>
      </c>
      <c r="E8" s="7">
        <f t="shared" si="0"/>
        <v>45.503503836025978</v>
      </c>
      <c r="F8" s="7">
        <f t="shared" si="1"/>
        <v>-5.5035038360259776</v>
      </c>
      <c r="G8" s="7">
        <f t="shared" si="2"/>
        <v>5.5035038360259776</v>
      </c>
      <c r="H8" s="7">
        <f t="shared" si="3"/>
        <v>30.288554473152651</v>
      </c>
      <c r="I8" s="7">
        <f t="shared" si="4"/>
        <v>13.758759590064946</v>
      </c>
    </row>
    <row r="9" spans="3:9" x14ac:dyDescent="0.2">
      <c r="C9" s="6">
        <v>4</v>
      </c>
      <c r="D9" s="6">
        <v>50</v>
      </c>
      <c r="E9" s="7">
        <f t="shared" si="0"/>
        <v>44.30437763487037</v>
      </c>
      <c r="F9" s="7">
        <f t="shared" si="1"/>
        <v>5.6956223651296298</v>
      </c>
      <c r="G9" s="7">
        <f t="shared" si="2"/>
        <v>5.6956223651296298</v>
      </c>
      <c r="H9" s="7">
        <f t="shared" si="3"/>
        <v>32.440114126164836</v>
      </c>
      <c r="I9" s="7">
        <f t="shared" si="4"/>
        <v>11.39124473025926</v>
      </c>
    </row>
    <row r="10" spans="3:9" x14ac:dyDescent="0.2">
      <c r="C10" s="6">
        <v>5</v>
      </c>
      <c r="D10" s="6">
        <v>37</v>
      </c>
      <c r="E10" s="7">
        <f t="shared" si="0"/>
        <v>43.136851278233976</v>
      </c>
      <c r="F10" s="7">
        <f t="shared" si="1"/>
        <v>-6.1368512782339764</v>
      </c>
      <c r="G10" s="7">
        <f t="shared" si="2"/>
        <v>6.1368512782339764</v>
      </c>
      <c r="H10" s="7">
        <f t="shared" si="3"/>
        <v>37.66094361116199</v>
      </c>
      <c r="I10" s="7">
        <f t="shared" si="4"/>
        <v>16.586084535767505</v>
      </c>
    </row>
    <row r="11" spans="3:9" x14ac:dyDescent="0.2">
      <c r="C11" s="6">
        <v>6</v>
      </c>
      <c r="D11" s="6">
        <v>42</v>
      </c>
      <c r="E11" s="7">
        <f t="shared" si="0"/>
        <v>42.000092034605572</v>
      </c>
      <c r="F11" s="7">
        <f t="shared" si="1"/>
        <v>-9.2034605572166583E-5</v>
      </c>
      <c r="G11" s="7">
        <f t="shared" si="2"/>
        <v>9.2034605572166583E-5</v>
      </c>
      <c r="H11" s="7">
        <f t="shared" si="3"/>
        <v>8.4703686228242763E-9</v>
      </c>
      <c r="I11" s="7">
        <f t="shared" si="4"/>
        <v>2.1913001326706331E-4</v>
      </c>
    </row>
    <row r="12" spans="3:9" x14ac:dyDescent="0.2">
      <c r="C12" s="6">
        <v>7</v>
      </c>
      <c r="D12" s="6">
        <v>43</v>
      </c>
      <c r="E12" s="7">
        <f t="shared" si="0"/>
        <v>40.893289116941709</v>
      </c>
      <c r="F12" s="7">
        <f t="shared" si="1"/>
        <v>2.106710883058291</v>
      </c>
      <c r="G12" s="7">
        <f t="shared" si="2"/>
        <v>2.106710883058291</v>
      </c>
      <c r="H12" s="7">
        <f t="shared" si="3"/>
        <v>4.4382307447962441</v>
      </c>
      <c r="I12" s="7">
        <f t="shared" si="4"/>
        <v>4.8993276350192811</v>
      </c>
    </row>
    <row r="13" spans="3:9" x14ac:dyDescent="0.2">
      <c r="G13" s="12">
        <f>AVERAGE(G6:G12)</f>
        <v>3.1682665069534641</v>
      </c>
      <c r="H13" s="11">
        <f>AVERAGE(H6:H12)</f>
        <v>16.044076250051809</v>
      </c>
      <c r="I13" s="11">
        <f>AVERAGE(I6:I12)</f>
        <v>7.5502483197777517</v>
      </c>
    </row>
    <row r="14" spans="3:9" x14ac:dyDescent="0.2">
      <c r="G14" s="11" t="s">
        <v>17</v>
      </c>
      <c r="H14" s="11" t="s">
        <v>5</v>
      </c>
      <c r="I14" s="11" t="s">
        <v>28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2:I14"/>
  <sheetViews>
    <sheetView topLeftCell="C1" zoomScale="140" zoomScaleNormal="140" workbookViewId="0">
      <selection activeCell="G2" sqref="G2"/>
    </sheetView>
  </sheetViews>
  <sheetFormatPr defaultRowHeight="15" x14ac:dyDescent="0.2"/>
  <sheetData>
    <row r="2" spans="3:9" x14ac:dyDescent="0.2">
      <c r="F2" s="10" t="s">
        <v>21</v>
      </c>
      <c r="G2" s="10">
        <v>0</v>
      </c>
    </row>
    <row r="3" spans="3:9" x14ac:dyDescent="0.2">
      <c r="F3" s="10" t="s">
        <v>22</v>
      </c>
      <c r="G3" s="10">
        <v>0.97112134702800434</v>
      </c>
    </row>
    <row r="4" spans="3:9" x14ac:dyDescent="0.2">
      <c r="D4" t="s">
        <v>20</v>
      </c>
      <c r="E4" t="s">
        <v>19</v>
      </c>
      <c r="F4" t="s">
        <v>23</v>
      </c>
      <c r="G4" t="s">
        <v>24</v>
      </c>
    </row>
    <row r="5" spans="3:9" x14ac:dyDescent="0.2">
      <c r="C5" s="6" t="s">
        <v>0</v>
      </c>
      <c r="D5" s="6" t="s">
        <v>1</v>
      </c>
      <c r="E5" s="7" t="s">
        <v>11</v>
      </c>
      <c r="F5" s="7" t="s">
        <v>14</v>
      </c>
      <c r="G5" s="7" t="s">
        <v>25</v>
      </c>
      <c r="H5" s="7" t="s">
        <v>26</v>
      </c>
      <c r="I5" s="7" t="s">
        <v>27</v>
      </c>
    </row>
    <row r="6" spans="3:9" x14ac:dyDescent="0.2">
      <c r="C6" s="6">
        <v>1</v>
      </c>
      <c r="D6" s="6">
        <v>48</v>
      </c>
      <c r="E6" s="7">
        <f>D6</f>
        <v>48</v>
      </c>
      <c r="F6" s="7">
        <f>D6-E6</f>
        <v>0</v>
      </c>
      <c r="G6" s="7">
        <f>ABS(F6)</f>
        <v>0</v>
      </c>
      <c r="H6" s="7">
        <f>G6^2</f>
        <v>0</v>
      </c>
      <c r="I6" s="7">
        <f>0</f>
        <v>0</v>
      </c>
    </row>
    <row r="7" spans="3:9" x14ac:dyDescent="0.2">
      <c r="C7" s="6">
        <v>2</v>
      </c>
      <c r="D7" s="6">
        <v>44</v>
      </c>
      <c r="E7" s="7">
        <f t="shared" ref="E7:E12" si="0">($G$2*D6)+($G$3*E6)</f>
        <v>46.61382465734421</v>
      </c>
      <c r="F7" s="7">
        <f t="shared" ref="F7:F12" si="1">D7-E7</f>
        <v>-2.6138246573442103</v>
      </c>
      <c r="G7" s="7">
        <f t="shared" ref="G7:G12" si="2">ABS(F7)</f>
        <v>2.6138246573442103</v>
      </c>
      <c r="H7" s="7">
        <f t="shared" ref="H7:H12" si="3">G7^2</f>
        <v>6.8320793393405781</v>
      </c>
      <c r="I7" s="7">
        <f t="shared" ref="I7:I12" si="4">G7/D7*100</f>
        <v>5.9405105848732047</v>
      </c>
    </row>
    <row r="8" spans="3:9" x14ac:dyDescent="0.2">
      <c r="C8" s="6">
        <v>3</v>
      </c>
      <c r="D8" s="6">
        <v>40</v>
      </c>
      <c r="E8" s="7">
        <f t="shared" si="0"/>
        <v>45.267680191367312</v>
      </c>
      <c r="F8" s="7">
        <f t="shared" si="1"/>
        <v>-5.2676801913673117</v>
      </c>
      <c r="G8" s="7">
        <f t="shared" si="2"/>
        <v>5.2676801913673117</v>
      </c>
      <c r="H8" s="7">
        <f t="shared" si="3"/>
        <v>27.748454598523558</v>
      </c>
      <c r="I8" s="7">
        <f t="shared" si="4"/>
        <v>13.169200478418281</v>
      </c>
    </row>
    <row r="9" spans="3:9" x14ac:dyDescent="0.2">
      <c r="C9" s="6">
        <v>4</v>
      </c>
      <c r="D9" s="6">
        <v>50</v>
      </c>
      <c r="E9" s="7">
        <f t="shared" si="0"/>
        <v>43.960410564273531</v>
      </c>
      <c r="F9" s="7">
        <f t="shared" si="1"/>
        <v>6.0395894357264694</v>
      </c>
      <c r="G9" s="7">
        <f t="shared" si="2"/>
        <v>6.0395894357264694</v>
      </c>
      <c r="H9" s="7">
        <f t="shared" si="3"/>
        <v>36.476640552138775</v>
      </c>
      <c r="I9" s="7">
        <f t="shared" si="4"/>
        <v>12.079178871452939</v>
      </c>
    </row>
    <row r="10" spans="3:9" x14ac:dyDescent="0.2">
      <c r="C10" s="6">
        <v>5</v>
      </c>
      <c r="D10" s="6">
        <v>37</v>
      </c>
      <c r="E10" s="7">
        <f t="shared" si="0"/>
        <v>42.690893123081423</v>
      </c>
      <c r="F10" s="7">
        <f t="shared" si="1"/>
        <v>-5.6908931230814233</v>
      </c>
      <c r="G10" s="7">
        <f t="shared" si="2"/>
        <v>5.6908931230814233</v>
      </c>
      <c r="H10" s="7">
        <f t="shared" si="3"/>
        <v>32.386264538335432</v>
      </c>
      <c r="I10" s="7">
        <f t="shared" si="4"/>
        <v>15.380792224544388</v>
      </c>
    </row>
    <row r="11" spans="3:9" x14ac:dyDescent="0.2">
      <c r="C11" s="6">
        <v>6</v>
      </c>
      <c r="D11" s="6">
        <v>42</v>
      </c>
      <c r="E11" s="7">
        <f t="shared" si="0"/>
        <v>41.458037635515396</v>
      </c>
      <c r="F11" s="7">
        <f t="shared" si="1"/>
        <v>0.54196236448460411</v>
      </c>
      <c r="G11" s="7">
        <f t="shared" si="2"/>
        <v>0.54196236448460411</v>
      </c>
      <c r="H11" s="7">
        <f t="shared" si="3"/>
        <v>0.29372320451774286</v>
      </c>
      <c r="I11" s="7">
        <f t="shared" si="4"/>
        <v>1.2903865821062002</v>
      </c>
    </row>
    <row r="12" spans="3:9" x14ac:dyDescent="0.2">
      <c r="C12" s="6">
        <v>7</v>
      </c>
      <c r="D12" s="6">
        <v>43</v>
      </c>
      <c r="E12" s="7">
        <f t="shared" si="0"/>
        <v>40.260785353739415</v>
      </c>
      <c r="F12" s="7">
        <f t="shared" si="1"/>
        <v>2.7392146462605851</v>
      </c>
      <c r="G12" s="7">
        <f t="shared" si="2"/>
        <v>2.7392146462605851</v>
      </c>
      <c r="H12" s="7">
        <f t="shared" si="3"/>
        <v>7.5032968782885021</v>
      </c>
      <c r="I12" s="7">
        <f t="shared" si="4"/>
        <v>6.3702666192106623</v>
      </c>
    </row>
    <row r="13" spans="3:9" x14ac:dyDescent="0.2">
      <c r="G13" s="12">
        <f>AVERAGE(G6:G12)</f>
        <v>3.2704520597520861</v>
      </c>
      <c r="H13" s="11">
        <f>AVERAGE(H6:H12)</f>
        <v>15.891494158734945</v>
      </c>
      <c r="I13" s="11">
        <f>AVERAGE(I6:I12)</f>
        <v>7.7471907658008101</v>
      </c>
    </row>
    <row r="14" spans="3:9" x14ac:dyDescent="0.2">
      <c r="G14" s="11" t="s">
        <v>17</v>
      </c>
      <c r="H14" s="11" t="s">
        <v>5</v>
      </c>
      <c r="I14" s="11" t="s">
        <v>28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2:I14"/>
  <sheetViews>
    <sheetView tabSelected="1" topLeftCell="B1" zoomScale="140" zoomScaleNormal="140" workbookViewId="0">
      <selection activeCell="I13" sqref="I13"/>
    </sheetView>
  </sheetViews>
  <sheetFormatPr defaultRowHeight="15" x14ac:dyDescent="0.2"/>
  <sheetData>
    <row r="2" spans="3:9" x14ac:dyDescent="0.2">
      <c r="F2" s="10" t="s">
        <v>21</v>
      </c>
      <c r="G2" s="10">
        <v>0</v>
      </c>
    </row>
    <row r="3" spans="3:9" x14ac:dyDescent="0.2">
      <c r="F3" s="10" t="s">
        <v>22</v>
      </c>
      <c r="G3" s="10">
        <v>0.97364717924295441</v>
      </c>
    </row>
    <row r="4" spans="3:9" x14ac:dyDescent="0.2">
      <c r="D4" t="s">
        <v>20</v>
      </c>
      <c r="E4" t="s">
        <v>19</v>
      </c>
      <c r="F4" t="s">
        <v>23</v>
      </c>
      <c r="G4" t="s">
        <v>24</v>
      </c>
    </row>
    <row r="5" spans="3:9" x14ac:dyDescent="0.2">
      <c r="C5" s="6" t="s">
        <v>0</v>
      </c>
      <c r="D5" s="6" t="s">
        <v>1</v>
      </c>
      <c r="E5" s="7" t="s">
        <v>11</v>
      </c>
      <c r="F5" s="7" t="s">
        <v>14</v>
      </c>
      <c r="G5" s="7" t="s">
        <v>25</v>
      </c>
      <c r="H5" s="7" t="s">
        <v>26</v>
      </c>
      <c r="I5" s="7" t="s">
        <v>27</v>
      </c>
    </row>
    <row r="6" spans="3:9" x14ac:dyDescent="0.2">
      <c r="C6" s="6">
        <v>1</v>
      </c>
      <c r="D6" s="6">
        <v>48</v>
      </c>
      <c r="E6" s="7">
        <f>D6</f>
        <v>48</v>
      </c>
      <c r="F6" s="7">
        <f>D6-E6</f>
        <v>0</v>
      </c>
      <c r="G6" s="7">
        <f>ABS(F6)</f>
        <v>0</v>
      </c>
      <c r="H6" s="7">
        <f>G6^2</f>
        <v>0</v>
      </c>
      <c r="I6" s="7">
        <f>0</f>
        <v>0</v>
      </c>
    </row>
    <row r="7" spans="3:9" x14ac:dyDescent="0.2">
      <c r="C7" s="6">
        <v>2</v>
      </c>
      <c r="D7" s="6">
        <v>44</v>
      </c>
      <c r="E7" s="7">
        <f t="shared" ref="E7:E12" si="0">($G$2*D6)+($G$3*E6)</f>
        <v>46.735064603661812</v>
      </c>
      <c r="F7" s="7">
        <f t="shared" ref="F7:F12" si="1">D7-E7</f>
        <v>-2.7350646036618116</v>
      </c>
      <c r="G7" s="7">
        <f t="shared" ref="G7:G12" si="2">ABS(F7)</f>
        <v>2.7350646036618116</v>
      </c>
      <c r="H7" s="7">
        <f t="shared" ref="H7:H12" si="3">G7^2</f>
        <v>7.4805783862037423</v>
      </c>
      <c r="I7" s="7">
        <f t="shared" ref="I7:I12" si="4">G7/D7*100</f>
        <v>6.2160559174132084</v>
      </c>
    </row>
    <row r="8" spans="3:9" x14ac:dyDescent="0.2">
      <c r="C8" s="6">
        <v>3</v>
      </c>
      <c r="D8" s="6">
        <v>40</v>
      </c>
      <c r="E8" s="7">
        <f t="shared" si="0"/>
        <v>45.503463823092567</v>
      </c>
      <c r="F8" s="7">
        <f t="shared" si="1"/>
        <v>-5.5034638230925665</v>
      </c>
      <c r="G8" s="7">
        <f t="shared" si="2"/>
        <v>5.5034638230925665</v>
      </c>
      <c r="H8" s="7">
        <f t="shared" si="3"/>
        <v>30.288114052088648</v>
      </c>
      <c r="I8" s="7">
        <f t="shared" si="4"/>
        <v>13.758659557731418</v>
      </c>
    </row>
    <row r="9" spans="3:9" x14ac:dyDescent="0.2">
      <c r="C9" s="6">
        <v>4</v>
      </c>
      <c r="D9" s="6">
        <v>50</v>
      </c>
      <c r="E9" s="7">
        <f t="shared" si="0"/>
        <v>44.3043191971379</v>
      </c>
      <c r="F9" s="7">
        <f t="shared" si="1"/>
        <v>5.6956808028620998</v>
      </c>
      <c r="G9" s="7">
        <f t="shared" si="2"/>
        <v>5.6956808028620998</v>
      </c>
      <c r="H9" s="7">
        <f t="shared" si="3"/>
        <v>32.440779808091854</v>
      </c>
      <c r="I9" s="7">
        <f t="shared" si="4"/>
        <v>11.3913616057242</v>
      </c>
    </row>
    <row r="10" spans="3:9" x14ac:dyDescent="0.2">
      <c r="C10" s="6">
        <v>5</v>
      </c>
      <c r="D10" s="6">
        <v>37</v>
      </c>
      <c r="E10" s="7">
        <f t="shared" si="0"/>
        <v>43.136775414572789</v>
      </c>
      <c r="F10" s="7">
        <f t="shared" si="1"/>
        <v>-6.1367754145727886</v>
      </c>
      <c r="G10" s="7">
        <f t="shared" si="2"/>
        <v>6.1367754145727886</v>
      </c>
      <c r="H10" s="7">
        <f t="shared" si="3"/>
        <v>37.660012488905025</v>
      </c>
      <c r="I10" s="7">
        <f t="shared" si="4"/>
        <v>16.585879498845372</v>
      </c>
    </row>
    <row r="11" spans="3:9" x14ac:dyDescent="0.2">
      <c r="C11" s="6">
        <v>6</v>
      </c>
      <c r="D11" s="6">
        <v>42</v>
      </c>
      <c r="E11" s="7">
        <f t="shared" si="0"/>
        <v>41.999999704035623</v>
      </c>
      <c r="F11" s="7">
        <f t="shared" si="1"/>
        <v>2.9596437656209673E-7</v>
      </c>
      <c r="G11" s="7">
        <f t="shared" si="2"/>
        <v>2.9596437656209673E-7</v>
      </c>
      <c r="H11" s="7">
        <f t="shared" si="3"/>
        <v>8.7594912193790593E-14</v>
      </c>
      <c r="I11" s="7">
        <f t="shared" si="4"/>
        <v>7.0467708705261134E-7</v>
      </c>
    </row>
    <row r="12" spans="3:9" x14ac:dyDescent="0.2">
      <c r="C12" s="6">
        <v>7</v>
      </c>
      <c r="D12" s="6">
        <v>43</v>
      </c>
      <c r="E12" s="7">
        <f t="shared" si="0"/>
        <v>40.893181240039205</v>
      </c>
      <c r="F12" s="7">
        <f t="shared" si="1"/>
        <v>2.1068187599607953</v>
      </c>
      <c r="G12" s="7">
        <f t="shared" si="2"/>
        <v>2.1068187599607953</v>
      </c>
      <c r="H12" s="7">
        <f t="shared" si="3"/>
        <v>4.4386852873227429</v>
      </c>
      <c r="I12" s="7">
        <f t="shared" si="4"/>
        <v>4.899578511536733</v>
      </c>
    </row>
    <row r="13" spans="3:9" x14ac:dyDescent="0.2">
      <c r="G13" s="12">
        <f>AVERAGE(G6:G12)</f>
        <v>3.1682576714449198</v>
      </c>
      <c r="H13" s="11">
        <f>AVERAGE(H6:H12)</f>
        <v>16.044024288944588</v>
      </c>
      <c r="I13" s="11">
        <f>AVERAGE(I6:I12)</f>
        <v>7.550219399418288</v>
      </c>
    </row>
    <row r="14" spans="3:9" x14ac:dyDescent="0.2">
      <c r="G14" s="11" t="s">
        <v>17</v>
      </c>
      <c r="H14" s="11" t="s">
        <v>5</v>
      </c>
      <c r="I14" s="11" t="s">
        <v>28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MAD</vt:lpstr>
      <vt:lpstr>MSE</vt:lpstr>
      <vt:lpstr>MAPE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SBE CLASS ROOM</dc:creator>
  <cp:lastModifiedBy>SBE CLASS ROOM</cp:lastModifiedBy>
  <dcterms:created xsi:type="dcterms:W3CDTF">2022-05-27T13:47:00Z</dcterms:created>
  <dcterms:modified xsi:type="dcterms:W3CDTF">2022-05-27T15:47:27Z</dcterms:modified>
</cp:coreProperties>
</file>